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ifes\Previdencia\Calculadores\Publicar\"/>
    </mc:Choice>
  </mc:AlternateContent>
  <xr:revisionPtr revIDLastSave="0" documentId="13_ncr:1_{B412BD44-E624-4589-8EC4-2ECAA99C6165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Acumulaçã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Q12" i="1" s="1"/>
  <c r="R12" i="1" s="1"/>
  <c r="G7" i="1" s="1"/>
  <c r="D8" i="1" l="1"/>
  <c r="E10" i="1"/>
  <c r="E9" i="1"/>
  <c r="E8" i="1"/>
  <c r="Q13" i="1" l="1"/>
  <c r="R13" i="1" s="1"/>
  <c r="G8" i="1" s="1"/>
  <c r="D9" i="1"/>
  <c r="E11" i="1"/>
  <c r="Q15" i="1"/>
  <c r="Q14" i="1"/>
  <c r="D10" i="1"/>
  <c r="R15" i="1" l="1"/>
  <c r="G10" i="1" s="1"/>
  <c r="R14" i="1"/>
  <c r="G9" i="1" s="1"/>
  <c r="Q16" i="1"/>
  <c r="G11" i="1" s="1"/>
  <c r="G13" i="1" l="1"/>
  <c r="G14" i="1" s="1"/>
  <c r="G15" i="1" s="1"/>
</calcChain>
</file>

<file path=xl/sharedStrings.xml><?xml version="1.0" encoding="utf-8"?>
<sst xmlns="http://schemas.openxmlformats.org/spreadsheetml/2006/main" count="11" uniqueCount="11">
  <si>
    <t>Salário-Mínimo=</t>
  </si>
  <si>
    <t>acima de</t>
  </si>
  <si>
    <t>Perda=</t>
  </si>
  <si>
    <t>Redução=</t>
  </si>
  <si>
    <t>Redução do 2º Benefício Previdenciário</t>
  </si>
  <si>
    <t>de</t>
  </si>
  <si>
    <t>a</t>
  </si>
  <si>
    <t>redutor</t>
  </si>
  <si>
    <t>recebe</t>
  </si>
  <si>
    <t>Valor original do 2ª benefício=</t>
  </si>
  <si>
    <t>Valor do 2º benefício após a EC103=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</si>
</sst>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9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3" fillId="0" borderId="0" xfId="0" applyNumberFormat="1" applyFont="1"/>
    <xf numFmtId="164" fontId="0" fillId="0" borderId="1" xfId="0" applyNumberFormat="1" applyBorder="1"/>
    <xf numFmtId="164" fontId="4" fillId="0" borderId="1" xfId="0" applyNumberFormat="1" applyFont="1" applyBorder="1"/>
    <xf numFmtId="10" fontId="4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right"/>
    </xf>
    <xf numFmtId="0" fontId="0" fillId="0" borderId="0" xfId="0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533400</xdr:colOff>
      <xdr:row>2</xdr:row>
      <xdr:rowOff>142875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C04EB980-B944-48AE-9909-4E576A66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5334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48"/>
  <sheetViews>
    <sheetView tabSelected="1" topLeftCell="A4" zoomScale="200" zoomScaleNormal="200" workbookViewId="0">
      <selection activeCell="G4" sqref="G4"/>
    </sheetView>
  </sheetViews>
  <sheetFormatPr defaultRowHeight="12.75" x14ac:dyDescent="0.2"/>
  <cols>
    <col min="3" max="3" width="1.28515625" customWidth="1"/>
    <col min="4" max="4" width="12.85546875" customWidth="1"/>
    <col min="5" max="5" width="11.28515625" bestFit="1" customWidth="1"/>
    <col min="6" max="6" width="10.28515625" customWidth="1"/>
    <col min="7" max="7" width="12.85546875" bestFit="1" customWidth="1"/>
    <col min="12" max="12" width="19" bestFit="1" customWidth="1"/>
    <col min="13" max="13" width="11.85546875" bestFit="1" customWidth="1"/>
    <col min="14" max="14" width="14" bestFit="1" customWidth="1"/>
    <col min="15" max="15" width="11.7109375" bestFit="1" customWidth="1"/>
    <col min="17" max="17" width="10.7109375" bestFit="1" customWidth="1"/>
    <col min="18" max="18" width="11.42578125" bestFit="1" customWidth="1"/>
    <col min="19" max="20" width="10.7109375" bestFit="1" customWidth="1"/>
  </cols>
  <sheetData>
    <row r="1" spans="2:41" x14ac:dyDescent="0.2">
      <c r="K1" s="8"/>
      <c r="L1" s="1"/>
      <c r="M1" s="1"/>
      <c r="N1" s="1"/>
      <c r="O1" s="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41" x14ac:dyDescent="0.2">
      <c r="B2" s="12"/>
      <c r="D2" s="13" t="s">
        <v>4</v>
      </c>
      <c r="E2" s="14"/>
      <c r="F2" s="14"/>
      <c r="G2" s="15"/>
      <c r="K2" s="8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41" x14ac:dyDescent="0.2">
      <c r="B3" s="12"/>
      <c r="K3" s="8"/>
      <c r="L3" s="8"/>
      <c r="M3" s="9"/>
      <c r="N3" s="8"/>
      <c r="O3" s="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41" x14ac:dyDescent="0.2">
      <c r="D4" s="16" t="s">
        <v>9</v>
      </c>
      <c r="E4" s="17"/>
      <c r="F4" s="18"/>
      <c r="G4" s="10">
        <v>6000</v>
      </c>
      <c r="K4" s="8"/>
      <c r="L4" s="1"/>
      <c r="M4" s="1"/>
      <c r="N4" s="1"/>
      <c r="O4" s="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2:41" x14ac:dyDescent="0.2">
      <c r="K5" s="8"/>
      <c r="L5" s="1"/>
      <c r="M5" s="1"/>
      <c r="N5" s="1"/>
      <c r="O5" s="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2:41" x14ac:dyDescent="0.2">
      <c r="D6" s="5" t="s">
        <v>5</v>
      </c>
      <c r="E6" s="5" t="s">
        <v>6</v>
      </c>
      <c r="F6" s="5" t="s">
        <v>7</v>
      </c>
      <c r="G6" s="5" t="s">
        <v>8</v>
      </c>
      <c r="K6" s="8"/>
      <c r="L6" s="1"/>
      <c r="M6" s="8"/>
      <c r="N6" s="1"/>
      <c r="O6" s="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2:41" x14ac:dyDescent="0.2">
      <c r="D7" s="5">
        <v>0</v>
      </c>
      <c r="E7" s="5">
        <f>M7</f>
        <v>1100</v>
      </c>
      <c r="F7" s="6">
        <v>1</v>
      </c>
      <c r="G7" s="5">
        <f>IF(R12&gt;0,R12*F7,0)</f>
        <v>1100</v>
      </c>
      <c r="K7" s="8"/>
      <c r="L7" s="1" t="s">
        <v>0</v>
      </c>
      <c r="M7" s="1">
        <v>1100</v>
      </c>
      <c r="N7" s="1"/>
      <c r="O7" s="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2:41" x14ac:dyDescent="0.2">
      <c r="D8" s="5">
        <f>E7+0.01</f>
        <v>1100.01</v>
      </c>
      <c r="E8" s="5">
        <f>E7*2</f>
        <v>2200</v>
      </c>
      <c r="F8" s="7">
        <v>0.6</v>
      </c>
      <c r="G8" s="5">
        <f>IF(R13&gt;0,R13*F8,0)</f>
        <v>659.99400000000003</v>
      </c>
      <c r="K8" s="8"/>
      <c r="L8" s="1"/>
      <c r="M8" s="1"/>
      <c r="N8" s="1"/>
      <c r="O8" s="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x14ac:dyDescent="0.2">
      <c r="D9" s="5">
        <f>E8+0.01</f>
        <v>2200.0100000000002</v>
      </c>
      <c r="E9" s="5">
        <f>E7*3</f>
        <v>3300</v>
      </c>
      <c r="F9" s="7">
        <v>0.4</v>
      </c>
      <c r="G9" s="5">
        <f>IF(R14&gt;0,R14*F9,0)</f>
        <v>439.99599999999992</v>
      </c>
      <c r="K9" s="8"/>
      <c r="L9" s="1"/>
      <c r="M9" s="1"/>
      <c r="N9" s="1"/>
      <c r="O9" s="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x14ac:dyDescent="0.2">
      <c r="D10" s="5">
        <f>E9+0.01</f>
        <v>3300.01</v>
      </c>
      <c r="E10" s="5">
        <f>E7*4</f>
        <v>4400</v>
      </c>
      <c r="F10" s="7">
        <v>0.2</v>
      </c>
      <c r="G10" s="5">
        <f>IF(R15&gt;0,R15*F10,0)</f>
        <v>219.99799999999996</v>
      </c>
      <c r="K10" s="8"/>
      <c r="L10" s="1"/>
      <c r="M10" s="1"/>
      <c r="N10" s="1"/>
      <c r="O10" s="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x14ac:dyDescent="0.2">
      <c r="D11" s="5" t="s">
        <v>1</v>
      </c>
      <c r="E11" s="5">
        <f>E10+0.01</f>
        <v>4400.01</v>
      </c>
      <c r="F11" s="7">
        <v>0.1</v>
      </c>
      <c r="G11" s="5">
        <f>IF(G4&gt;E11,Q16*F11,0)</f>
        <v>159.999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x14ac:dyDescent="0.2">
      <c r="K12" s="8"/>
      <c r="L12" s="8"/>
      <c r="M12" s="8"/>
      <c r="N12" s="8"/>
      <c r="O12" s="8"/>
      <c r="P12" s="8"/>
      <c r="Q12" s="1">
        <f>MIN(G4,E7)</f>
        <v>1100</v>
      </c>
      <c r="R12" s="1">
        <f>Q12-D7</f>
        <v>1100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x14ac:dyDescent="0.2">
      <c r="D13" s="19" t="s">
        <v>10</v>
      </c>
      <c r="E13" s="19"/>
      <c r="F13" s="19"/>
      <c r="G13" s="2">
        <f>SUM(G7:G11)</f>
        <v>2579.9870000000001</v>
      </c>
      <c r="K13" s="8"/>
      <c r="L13" s="8"/>
      <c r="M13" s="8"/>
      <c r="N13" s="8"/>
      <c r="O13" s="8"/>
      <c r="P13" s="8"/>
      <c r="Q13" s="1">
        <f>MIN(G4,E8)</f>
        <v>2200</v>
      </c>
      <c r="R13" s="1">
        <f>Q13-D8</f>
        <v>1099.99</v>
      </c>
      <c r="S13" s="1"/>
      <c r="T13" s="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x14ac:dyDescent="0.2">
      <c r="D14" s="11" t="s">
        <v>3</v>
      </c>
      <c r="E14" s="11"/>
      <c r="F14" s="11"/>
      <c r="G14" s="3">
        <f>G4-G13</f>
        <v>3420.0129999999999</v>
      </c>
      <c r="K14" s="8"/>
      <c r="L14" s="8"/>
      <c r="M14" s="8"/>
      <c r="N14" s="8"/>
      <c r="O14" s="8"/>
      <c r="P14" s="8"/>
      <c r="Q14" s="1">
        <f>MIN(G4,E9)</f>
        <v>3300</v>
      </c>
      <c r="R14" s="1">
        <f>Q14-D9</f>
        <v>1099.9899999999998</v>
      </c>
      <c r="S14" s="1"/>
      <c r="T14" s="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x14ac:dyDescent="0.2">
      <c r="D15" s="11" t="s">
        <v>2</v>
      </c>
      <c r="E15" s="11"/>
      <c r="F15" s="11"/>
      <c r="G15" s="4">
        <f>IF(G4=0,0,G14/G4)</f>
        <v>0.5700021666666667</v>
      </c>
      <c r="K15" s="8"/>
      <c r="L15" s="8"/>
      <c r="M15" s="8"/>
      <c r="N15" s="8"/>
      <c r="O15" s="8"/>
      <c r="P15" s="8"/>
      <c r="Q15" s="1">
        <f>MIN(G4,E10)</f>
        <v>4400</v>
      </c>
      <c r="R15" s="1">
        <f>Q15-D10</f>
        <v>1099.9899999999998</v>
      </c>
      <c r="S15" s="1"/>
      <c r="T15" s="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x14ac:dyDescent="0.2">
      <c r="K16" s="8"/>
      <c r="L16" s="8"/>
      <c r="M16" s="8"/>
      <c r="N16" s="8"/>
      <c r="O16" s="8"/>
      <c r="P16" s="8"/>
      <c r="Q16" s="1">
        <f>G4-E11</f>
        <v>1599.9899999999998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1:41" x14ac:dyDescent="0.2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1:41" x14ac:dyDescent="0.2"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1:41" x14ac:dyDescent="0.2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1:41" x14ac:dyDescent="0.2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1:41" x14ac:dyDescent="0.2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1:41" x14ac:dyDescent="0.2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1:41" x14ac:dyDescent="0.2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1:41" x14ac:dyDescent="0.2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1:41" x14ac:dyDescent="0.2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1:41" x14ac:dyDescent="0.2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1:41" x14ac:dyDescent="0.2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1:41" x14ac:dyDescent="0.2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1:41" x14ac:dyDescent="0.2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1:41" x14ac:dyDescent="0.2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1:41" x14ac:dyDescent="0.2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1:41" x14ac:dyDescent="0.2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1:41" x14ac:dyDescent="0.2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1:41" x14ac:dyDescent="0.2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1:41" x14ac:dyDescent="0.2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1:41" x14ac:dyDescent="0.2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1:41" x14ac:dyDescent="0.2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1:41" x14ac:dyDescent="0.2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1:41" x14ac:dyDescent="0.2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1:41" x14ac:dyDescent="0.2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1:41" x14ac:dyDescent="0.2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1:41" x14ac:dyDescent="0.2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1:41" x14ac:dyDescent="0.2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1:41" x14ac:dyDescent="0.2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1:41" x14ac:dyDescent="0.2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1:41" x14ac:dyDescent="0.2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1:41" x14ac:dyDescent="0.2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1:41" x14ac:dyDescent="0.2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</sheetData>
  <sheetProtection algorithmName="SHA-512" hashValue="vUyEz3eb8AgLNwbCpJuX3OrtsOx42aIzuDALuY6OD3gcqi9wLNTz5FZkS2doPiX7OOVPSg77g/i78olKbnTf1g==" saltValue="rNQHeBDfEscMHrnMNl5TUA==" spinCount="100000" sheet="1" objects="1" scenarios="1" selectLockedCells="1"/>
  <mergeCells count="6">
    <mergeCell ref="D15:F15"/>
    <mergeCell ref="B2:B3"/>
    <mergeCell ref="D2:G2"/>
    <mergeCell ref="D4:F4"/>
    <mergeCell ref="D13:F13"/>
    <mergeCell ref="D14:F14"/>
  </mergeCells>
  <phoneticPr fontId="1" type="noConversion"/>
  <conditionalFormatting sqref="G8:G11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Acumulação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2003</dc:creator>
  <cp:lastModifiedBy>Eduardo</cp:lastModifiedBy>
  <dcterms:created xsi:type="dcterms:W3CDTF">2020-02-15T15:08:44Z</dcterms:created>
  <dcterms:modified xsi:type="dcterms:W3CDTF">2021-11-22T00:35:57Z</dcterms:modified>
</cp:coreProperties>
</file>